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15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https://inahmex-my.sharepoint.com/personal/sip_dasp_inah_gob_mx/Documents/2024/Normatividad/Anexos SIP  2024/"/>
    </mc:Choice>
  </mc:AlternateContent>
  <xr:revisionPtr revIDLastSave="0" documentId="8_{256B1FC1-6791-4388-8C75-931925C113F4}" xr6:coauthVersionLast="47" xr6:coauthVersionMax="47" xr10:uidLastSave="{00000000-0000-0000-0000-000000000000}"/>
  <bookViews>
    <workbookView xWindow="0" yWindow="0" windowWidth="28800" windowHeight="12300" tabRatio="619" xr2:uid="{00000000-000D-0000-FFFF-FFFF00000000}"/>
  </bookViews>
  <sheets>
    <sheet name="SEPTIEMBRE" sheetId="65" r:id="rId1"/>
    <sheet name="Hoja1" sheetId="66" r:id="rId2"/>
    <sheet name="Hoja2" sheetId="67" r:id="rId3"/>
  </sheets>
  <definedNames>
    <definedName name="_xlnm.Print_Area" localSheetId="0">SEPTIEMBRE!$A$1:$I$77</definedName>
    <definedName name="aut" localSheetId="0">SEPTIEMBRE!#REF!</definedName>
    <definedName name="au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7" i="65" l="1"/>
  <c r="A62" i="67"/>
  <c r="A57" i="67"/>
  <c r="A51" i="67"/>
  <c r="A52" i="67" s="1"/>
  <c r="A45" i="67"/>
  <c r="A26" i="67"/>
  <c r="A28" i="67" s="1"/>
  <c r="A17" i="67"/>
  <c r="A19" i="67" s="1"/>
  <c r="A10" i="67"/>
  <c r="A12" i="67" s="1"/>
  <c r="A3" i="67"/>
  <c r="N69" i="66"/>
  <c r="P46" i="66"/>
  <c r="P47" i="66" s="1"/>
  <c r="P45" i="66"/>
  <c r="P37" i="66"/>
  <c r="P39" i="66" s="1"/>
  <c r="P41" i="66" s="1"/>
  <c r="N40" i="66"/>
  <c r="I42" i="65" l="1"/>
  <c r="I64" i="65" s="1"/>
  <c r="L44" i="66"/>
  <c r="J27" i="66"/>
  <c r="H27" i="66"/>
  <c r="F27" i="66"/>
  <c r="D31" i="66"/>
  <c r="B28" i="66"/>
  <c r="B21" i="66"/>
  <c r="H64" i="65" l="1"/>
</calcChain>
</file>

<file path=xl/sharedStrings.xml><?xml version="1.0" encoding="utf-8"?>
<sst xmlns="http://schemas.openxmlformats.org/spreadsheetml/2006/main" count="43" uniqueCount="38">
  <si>
    <t>COMPROBACIÓN DE GASTOS</t>
  </si>
  <si>
    <t>DEPENDENCIA</t>
  </si>
  <si>
    <t>CLAVE</t>
  </si>
  <si>
    <t>CENTRO DE TRABAJO</t>
  </si>
  <si>
    <t xml:space="preserve">                                       GASTOS DE ADMINISTRACIÓN</t>
  </si>
  <si>
    <t>GASTOS DE OPERACIÓN</t>
  </si>
  <si>
    <t xml:space="preserve">               INVERSIÓN</t>
  </si>
  <si>
    <t xml:space="preserve">            TERCEROS</t>
  </si>
  <si>
    <t xml:space="preserve">                      OTROS</t>
  </si>
  <si>
    <t>COMPROBACIÓN PARCIAL</t>
  </si>
  <si>
    <t xml:space="preserve">                 COMPROBACIÓN TOTAL</t>
  </si>
  <si>
    <t>PÓLIZA DE EGRESO NUMERO</t>
  </si>
  <si>
    <t>FECHA</t>
  </si>
  <si>
    <t>NUMERO DE CHEQUE</t>
  </si>
  <si>
    <t>IMPORTE DEL CHEQUE</t>
  </si>
  <si>
    <t>A FAVOR DE</t>
  </si>
  <si>
    <t>REGISTRO</t>
  </si>
  <si>
    <t>OBJETO DEL GASTO</t>
  </si>
  <si>
    <t>NÚM. DE NOTAS</t>
  </si>
  <si>
    <t>DEBE</t>
  </si>
  <si>
    <t>HABER</t>
  </si>
  <si>
    <t>CUENTA</t>
  </si>
  <si>
    <t>SUB-CTA</t>
  </si>
  <si>
    <t>SS-CTA</t>
  </si>
  <si>
    <t>NÚMERO DE PARTIDA</t>
  </si>
  <si>
    <t>TOTAL COMPROBADO</t>
  </si>
  <si>
    <t>REINTEGROS</t>
  </si>
  <si>
    <t>TOTAL REINTEGRADO</t>
  </si>
  <si>
    <t>Declaro bajo protesta de decir la verdad, que la relación de los documentos comprobatorios que se detallan, reflejan fielmente los datos e importes de los comprobantes originales, y que por ser soporte de gastos de correspondiente al mes de Mayo, han sido cancelados con sello de fecha de pago, quedando bajo la custodia y resguardo de este Centro INAH Michoacán.</t>
  </si>
  <si>
    <t>FECHA DE ELABORACIÓN</t>
  </si>
  <si>
    <t xml:space="preserve"> FIRMA DEL TITULAR DE LA DEPENDENCIA</t>
  </si>
  <si>
    <t>RECIBIÓ</t>
  </si>
  <si>
    <t>MARCO ANTONIO RODRÍGUEZ ESPINOSA</t>
  </si>
  <si>
    <t>PARA USO EXCLUSIVO DE LA SUBDIRECCIÓN DE FISCALIZACIÓN</t>
  </si>
  <si>
    <t>PÓLIZA DE COMPROBACIÓN</t>
  </si>
  <si>
    <t>NÚMERO</t>
  </si>
  <si>
    <t>EL SOPORTE DOCUMENTAL DE ESTA COMPROBACIÓN, SE ENCUENTRA CARGADO EN EL SISTEMA INSTITUCIONAL DE PROYECTOS (SIP)</t>
  </si>
  <si>
    <t>PARA SU CONSULTA ENTRAR AL LINK: https://proyectos2020.inah.gob.mx/Proyectos/home.html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</si>
</sst>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&quot;$&quot;#,##0.00"/>
    <numFmt numFmtId="167" formatCode="[$-80A]d&quot; de &quot;mmmm&quot; de &quot;yyyy;@"/>
    <numFmt numFmtId="168" formatCode="_-\$* #,##0.00_-;&quot;-$&quot;* #,##0.00_-;_-\$* \-??_-;_-@_-"/>
  </numFmts>
  <fonts count="20">
    <font>
      <sz val="10"/>
      <name val="Arial"/>
    </font>
    <font>
      <sz val="10"/>
      <name val="Arial"/>
      <family val="2"/>
    </font>
    <font>
      <sz val="14"/>
      <name val="Arial"/>
      <family val="2"/>
    </font>
    <font>
      <sz val="14"/>
      <name val="Arial"/>
      <family val="2"/>
    </font>
    <font>
      <sz val="14"/>
      <name val="Lucida Sans Unicode"/>
      <family val="2"/>
    </font>
    <font>
      <b/>
      <sz val="14"/>
      <name val="Lucida Sans Unicode"/>
      <family val="2"/>
    </font>
    <font>
      <b/>
      <sz val="16"/>
      <name val="Lucida Sans Unicode"/>
      <family val="2"/>
    </font>
    <font>
      <sz val="15"/>
      <name val="Lucida Sans Unicode"/>
      <family val="2"/>
    </font>
    <font>
      <sz val="16"/>
      <name val="Lucida Sans Unicode"/>
      <family val="2"/>
    </font>
    <font>
      <sz val="13"/>
      <name val="Lucida Sans Unicode"/>
      <family val="2"/>
    </font>
    <font>
      <b/>
      <sz val="20"/>
      <name val="Lucida Sans Unicode"/>
      <family val="2"/>
    </font>
    <font>
      <b/>
      <sz val="22"/>
      <name val="Lucida Sans Unicode"/>
      <family val="2"/>
    </font>
    <font>
      <b/>
      <sz val="24"/>
      <name val="Lucida Sans Unicode"/>
      <family val="2"/>
    </font>
    <font>
      <sz val="11"/>
      <name val="Lucida Sans Unicode"/>
      <family val="2"/>
    </font>
    <font>
      <sz val="12"/>
      <name val="Arial"/>
      <family val="2"/>
    </font>
    <font>
      <sz val="12"/>
      <name val="Lucida Sans Unicode"/>
      <family val="2"/>
    </font>
    <font>
      <sz val="10"/>
      <name val="Arial"/>
    </font>
    <font>
      <b/>
      <sz val="11"/>
      <name val="Lucida Sans Unicode"/>
      <family val="2"/>
    </font>
    <font>
      <b/>
      <sz val="12"/>
      <name val="Lucida Sans Unicode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5" fontId="16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6" fontId="2" fillId="0" borderId="0" xfId="0" applyNumberFormat="1" applyFont="1" applyAlignment="1">
      <alignment vertical="center" wrapText="1"/>
    </xf>
    <xf numFmtId="0" fontId="2" fillId="0" borderId="0" xfId="0" applyFont="1"/>
    <xf numFmtId="164" fontId="2" fillId="0" borderId="0" xfId="0" applyNumberFormat="1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left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0" borderId="8" xfId="0" applyFont="1" applyBorder="1" applyAlignment="1">
      <alignment horizontal="centerContinuous" vertical="center"/>
    </xf>
    <xf numFmtId="0" fontId="4" fillId="0" borderId="9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 vertical="center"/>
    </xf>
    <xf numFmtId="0" fontId="4" fillId="0" borderId="10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 vertical="center"/>
    </xf>
    <xf numFmtId="49" fontId="7" fillId="0" borderId="15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4" fontId="8" fillId="0" borderId="15" xfId="1" applyFont="1" applyBorder="1" applyAlignment="1">
      <alignment horizontal="right" vertical="center" wrapText="1"/>
    </xf>
    <xf numFmtId="49" fontId="8" fillId="0" borderId="1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4" fontId="6" fillId="0" borderId="4" xfId="1" applyFont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164" fontId="4" fillId="2" borderId="0" xfId="0" applyNumberFormat="1" applyFont="1" applyFill="1" applyAlignment="1">
      <alignment vertical="center" wrapText="1"/>
    </xf>
    <xf numFmtId="0" fontId="4" fillId="0" borderId="2" xfId="0" applyFont="1" applyBorder="1" applyAlignment="1">
      <alignment horizontal="centerContinuous" vertical="top" wrapText="1"/>
    </xf>
    <xf numFmtId="0" fontId="9" fillId="0" borderId="10" xfId="0" applyFont="1" applyBorder="1" applyAlignment="1">
      <alignment horizontal="centerContinuous" vertical="top" wrapText="1"/>
    </xf>
    <xf numFmtId="0" fontId="9" fillId="0" borderId="3" xfId="0" applyFont="1" applyBorder="1" applyAlignment="1">
      <alignment horizontal="centerContinuous" vertical="top" wrapText="1"/>
    </xf>
    <xf numFmtId="0" fontId="9" fillId="0" borderId="1" xfId="0" applyFont="1" applyBorder="1" applyAlignment="1">
      <alignment horizontal="center" wrapText="1"/>
    </xf>
    <xf numFmtId="0" fontId="5" fillId="0" borderId="9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164" fontId="5" fillId="0" borderId="12" xfId="0" applyNumberFormat="1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4" fillId="0" borderId="12" xfId="0" applyFont="1" applyBorder="1" applyAlignment="1">
      <alignment horizontal="centerContinuous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centerContinuous" vertical="top" wrapText="1"/>
    </xf>
    <xf numFmtId="0" fontId="4" fillId="0" borderId="9" xfId="0" applyFont="1" applyBorder="1" applyAlignment="1">
      <alignment horizontal="left" vertical="center"/>
    </xf>
    <xf numFmtId="167" fontId="6" fillId="0" borderId="16" xfId="0" applyNumberFormat="1" applyFont="1" applyBorder="1" applyAlignment="1">
      <alignment horizontal="center" vertical="top"/>
    </xf>
    <xf numFmtId="0" fontId="6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49" fontId="14" fillId="0" borderId="15" xfId="0" applyNumberFormat="1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44" fontId="8" fillId="0" borderId="0" xfId="1" applyFont="1" applyBorder="1" applyAlignment="1">
      <alignment horizontal="right" vertical="center" wrapText="1"/>
    </xf>
    <xf numFmtId="44" fontId="0" fillId="0" borderId="0" xfId="0" applyNumberFormat="1"/>
    <xf numFmtId="165" fontId="0" fillId="0" borderId="0" xfId="2" applyFont="1"/>
    <xf numFmtId="165" fontId="1" fillId="0" borderId="0" xfId="2" applyFont="1"/>
    <xf numFmtId="165" fontId="2" fillId="0" borderId="0" xfId="2" applyFont="1" applyAlignment="1">
      <alignment vertical="center" wrapText="1"/>
    </xf>
    <xf numFmtId="0" fontId="17" fillId="0" borderId="25" xfId="0" applyFont="1" applyBorder="1" applyAlignment="1">
      <alignment horizontal="left" vertical="center" wrapText="1"/>
    </xf>
    <xf numFmtId="44" fontId="6" fillId="0" borderId="15" xfId="1" applyFont="1" applyBorder="1" applyAlignment="1">
      <alignment horizontal="right" vertical="center" wrapText="1"/>
    </xf>
    <xf numFmtId="0" fontId="18" fillId="0" borderId="25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44" fontId="4" fillId="0" borderId="15" xfId="1" applyFont="1" applyBorder="1" applyAlignment="1">
      <alignment horizontal="righ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44" fontId="4" fillId="0" borderId="32" xfId="1" applyFont="1" applyFill="1" applyBorder="1" applyAlignment="1">
      <alignment horizontal="right" vertical="center" wrapText="1"/>
    </xf>
    <xf numFmtId="165" fontId="4" fillId="0" borderId="15" xfId="1" applyNumberFormat="1" applyFont="1" applyBorder="1" applyAlignment="1">
      <alignment horizontal="right" vertical="center" wrapText="1"/>
    </xf>
    <xf numFmtId="0" fontId="2" fillId="0" borderId="10" xfId="0" applyFont="1" applyBorder="1"/>
    <xf numFmtId="0" fontId="4" fillId="0" borderId="10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0" borderId="11" xfId="0" applyFont="1" applyBorder="1"/>
    <xf numFmtId="164" fontId="2" fillId="0" borderId="11" xfId="0" applyNumberFormat="1" applyFont="1" applyBorder="1"/>
    <xf numFmtId="0" fontId="2" fillId="0" borderId="6" xfId="0" applyFont="1" applyBorder="1"/>
    <xf numFmtId="0" fontId="19" fillId="0" borderId="2" xfId="0" applyFont="1" applyBorder="1"/>
    <xf numFmtId="0" fontId="19" fillId="0" borderId="10" xfId="0" applyFont="1" applyBorder="1"/>
    <xf numFmtId="0" fontId="19" fillId="0" borderId="5" xfId="0" applyFont="1" applyBorder="1"/>
    <xf numFmtId="0" fontId="19" fillId="0" borderId="11" xfId="0" applyFont="1" applyBorder="1"/>
    <xf numFmtId="0" fontId="2" fillId="0" borderId="0" xfId="0" applyFont="1" applyAlignment="1">
      <alignment horizontal="center" vertical="center" wrapText="1"/>
    </xf>
    <xf numFmtId="44" fontId="4" fillId="0" borderId="33" xfId="1" applyFont="1" applyBorder="1" applyAlignment="1">
      <alignment horizontal="right" vertical="center" wrapText="1"/>
    </xf>
    <xf numFmtId="44" fontId="6" fillId="0" borderId="33" xfId="1" applyFont="1" applyBorder="1" applyAlignment="1">
      <alignment horizontal="right" vertical="center" wrapText="1"/>
    </xf>
    <xf numFmtId="0" fontId="2" fillId="0" borderId="33" xfId="0" applyFont="1" applyBorder="1" applyAlignment="1">
      <alignment vertical="center" wrapText="1"/>
    </xf>
    <xf numFmtId="44" fontId="4" fillId="0" borderId="24" xfId="1" applyFont="1" applyBorder="1" applyAlignment="1">
      <alignment horizontal="right" vertical="center" wrapText="1"/>
    </xf>
    <xf numFmtId="44" fontId="6" fillId="0" borderId="24" xfId="1" applyFont="1" applyBorder="1" applyAlignment="1">
      <alignment horizontal="right" vertical="center" wrapText="1"/>
    </xf>
    <xf numFmtId="44" fontId="8" fillId="0" borderId="24" xfId="1" applyFont="1" applyBorder="1" applyAlignment="1">
      <alignment horizontal="right" vertical="center" wrapText="1"/>
    </xf>
    <xf numFmtId="44" fontId="8" fillId="0" borderId="34" xfId="1" applyFont="1" applyBorder="1" applyAlignment="1">
      <alignment horizontal="right" vertical="center" wrapText="1"/>
    </xf>
    <xf numFmtId="0" fontId="4" fillId="0" borderId="12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4" fontId="6" fillId="0" borderId="5" xfId="1" applyFont="1" applyBorder="1" applyAlignment="1">
      <alignment horizontal="center" vertical="top" wrapText="1"/>
    </xf>
    <xf numFmtId="44" fontId="6" fillId="0" borderId="6" xfId="1" applyFont="1" applyBorder="1" applyAlignment="1">
      <alignment horizontal="center" vertical="top" wrapText="1"/>
    </xf>
    <xf numFmtId="0" fontId="18" fillId="0" borderId="24" xfId="0" applyFont="1" applyBorder="1" applyAlignment="1">
      <alignment horizontal="left" vertical="center" wrapText="1"/>
    </xf>
    <xf numFmtId="0" fontId="18" fillId="0" borderId="2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168" fontId="10" fillId="0" borderId="30" xfId="0" applyNumberFormat="1" applyFont="1" applyBorder="1" applyAlignment="1">
      <alignment horizontal="center" vertical="center" wrapText="1"/>
    </xf>
    <xf numFmtId="168" fontId="10" fillId="0" borderId="3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14" fontId="4" fillId="0" borderId="26" xfId="0" applyNumberFormat="1" applyFont="1" applyBorder="1" applyAlignment="1">
      <alignment horizontal="right" vertical="center" wrapText="1"/>
    </xf>
    <xf numFmtId="14" fontId="4" fillId="0" borderId="27" xfId="0" applyNumberFormat="1" applyFont="1" applyBorder="1" applyAlignment="1">
      <alignment horizontal="right" vertical="center" wrapText="1"/>
    </xf>
    <xf numFmtId="14" fontId="4" fillId="0" borderId="28" xfId="0" applyNumberFormat="1" applyFont="1" applyBorder="1" applyAlignment="1">
      <alignment horizontal="right" vertical="center" wrapText="1"/>
    </xf>
    <xf numFmtId="49" fontId="14" fillId="0" borderId="17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15" fontId="6" fillId="0" borderId="22" xfId="0" applyNumberFormat="1" applyFont="1" applyBorder="1" applyAlignment="1">
      <alignment horizontal="center" vertical="center"/>
    </xf>
    <xf numFmtId="15" fontId="6" fillId="0" borderId="0" xfId="0" applyNumberFormat="1" applyFont="1" applyAlignment="1">
      <alignment horizontal="center" vertical="center"/>
    </xf>
    <xf numFmtId="15" fontId="6" fillId="0" borderId="23" xfId="0" applyNumberFormat="1" applyFont="1" applyBorder="1" applyAlignment="1">
      <alignment horizontal="center" vertical="center"/>
    </xf>
    <xf numFmtId="15" fontId="6" fillId="0" borderId="5" xfId="0" applyNumberFormat="1" applyFont="1" applyBorder="1" applyAlignment="1">
      <alignment horizontal="center" vertical="center"/>
    </xf>
    <xf numFmtId="15" fontId="6" fillId="0" borderId="11" xfId="0" applyNumberFormat="1" applyFont="1" applyBorder="1" applyAlignment="1">
      <alignment horizontal="center" vertical="center"/>
    </xf>
    <xf numFmtId="15" fontId="6" fillId="0" borderId="6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6" fillId="0" borderId="2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23" xfId="0" applyFont="1" applyBorder="1" applyAlignment="1">
      <alignment horizontal="center"/>
    </xf>
    <xf numFmtId="0" fontId="5" fillId="0" borderId="5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7</xdr:row>
      <xdr:rowOff>47625</xdr:rowOff>
    </xdr:from>
    <xdr:to>
      <xdr:col>5</xdr:col>
      <xdr:colOff>504825</xdr:colOff>
      <xdr:row>7</xdr:row>
      <xdr:rowOff>257175</xdr:rowOff>
    </xdr:to>
    <xdr:sp macro="" textlink="">
      <xdr:nvSpPr>
        <xdr:cNvPr id="3" name="Rectangle 3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6296025" y="1914525"/>
          <a:ext cx="381000" cy="209550"/>
        </a:xfrm>
        <a:prstGeom prst="rect">
          <a:avLst/>
        </a:prstGeom>
        <a:noFill/>
        <a:ln w="1587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142875</xdr:colOff>
      <xdr:row>8</xdr:row>
      <xdr:rowOff>66675</xdr:rowOff>
    </xdr:from>
    <xdr:to>
      <xdr:col>5</xdr:col>
      <xdr:colOff>504825</xdr:colOff>
      <xdr:row>8</xdr:row>
      <xdr:rowOff>276225</xdr:rowOff>
    </xdr:to>
    <xdr:sp macro="" textlink="">
      <xdr:nvSpPr>
        <xdr:cNvPr id="4" name="Rectangle 3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6315075" y="2247900"/>
          <a:ext cx="361950" cy="209550"/>
        </a:xfrm>
        <a:prstGeom prst="rect">
          <a:avLst/>
        </a:prstGeom>
        <a:noFill/>
        <a:ln w="1587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r>
            <a:rPr lang="es-CO"/>
            <a:t> X</a:t>
          </a:r>
        </a:p>
      </xdr:txBody>
    </xdr:sp>
    <xdr:clientData/>
  </xdr:twoCellAnchor>
  <xdr:twoCellAnchor>
    <xdr:from>
      <xdr:col>6</xdr:col>
      <xdr:colOff>152400</xdr:colOff>
      <xdr:row>7</xdr:row>
      <xdr:rowOff>38100</xdr:rowOff>
    </xdr:from>
    <xdr:to>
      <xdr:col>6</xdr:col>
      <xdr:colOff>552450</xdr:colOff>
      <xdr:row>7</xdr:row>
      <xdr:rowOff>257175</xdr:rowOff>
    </xdr:to>
    <xdr:sp macro="" textlink="">
      <xdr:nvSpPr>
        <xdr:cNvPr id="5" name="Rectangle 3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8467725" y="1905000"/>
          <a:ext cx="400050" cy="219075"/>
        </a:xfrm>
        <a:prstGeom prst="rect">
          <a:avLst/>
        </a:prstGeom>
        <a:noFill/>
        <a:ln w="1587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85725</xdr:colOff>
      <xdr:row>7</xdr:row>
      <xdr:rowOff>47625</xdr:rowOff>
    </xdr:from>
    <xdr:to>
      <xdr:col>8</xdr:col>
      <xdr:colOff>495300</xdr:colOff>
      <xdr:row>7</xdr:row>
      <xdr:rowOff>247650</xdr:rowOff>
    </xdr:to>
    <xdr:sp macro="" textlink="">
      <xdr:nvSpPr>
        <xdr:cNvPr id="6" name="Rectangle 3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11201400" y="1914525"/>
          <a:ext cx="409575" cy="200025"/>
        </a:xfrm>
        <a:prstGeom prst="rect">
          <a:avLst/>
        </a:prstGeom>
        <a:noFill/>
        <a:ln w="1587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122767</xdr:colOff>
      <xdr:row>7</xdr:row>
      <xdr:rowOff>38100</xdr:rowOff>
    </xdr:from>
    <xdr:to>
      <xdr:col>0</xdr:col>
      <xdr:colOff>599017</xdr:colOff>
      <xdr:row>7</xdr:row>
      <xdr:rowOff>247650</xdr:rowOff>
    </xdr:to>
    <xdr:sp macro="" textlink="">
      <xdr:nvSpPr>
        <xdr:cNvPr id="7" name="Rectangle 3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122767" y="1890183"/>
          <a:ext cx="476250" cy="209550"/>
        </a:xfrm>
        <a:prstGeom prst="rect">
          <a:avLst/>
        </a:prstGeom>
        <a:noFill/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7</xdr:col>
      <xdr:colOff>1907373</xdr:colOff>
      <xdr:row>0</xdr:row>
      <xdr:rowOff>159543</xdr:rowOff>
    </xdr:from>
    <xdr:to>
      <xdr:col>8</xdr:col>
      <xdr:colOff>2024055</xdr:colOff>
      <xdr:row>3</xdr:row>
      <xdr:rowOff>190815</xdr:rowOff>
    </xdr:to>
    <xdr:pic>
      <xdr:nvPicPr>
        <xdr:cNvPr id="8" name="8 Imagen" descr="CULTURA_Pantone-0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5540" y="159543"/>
          <a:ext cx="2201598" cy="761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95253</xdr:colOff>
      <xdr:row>0</xdr:row>
      <xdr:rowOff>119063</xdr:rowOff>
    </xdr:from>
    <xdr:to>
      <xdr:col>3</xdr:col>
      <xdr:colOff>130972</xdr:colOff>
      <xdr:row>3</xdr:row>
      <xdr:rowOff>169170</xdr:rowOff>
    </xdr:to>
    <xdr:pic>
      <xdr:nvPicPr>
        <xdr:cNvPr id="9" name="7 Imagen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28004" b="37706"/>
        <a:stretch/>
      </xdr:blipFill>
      <xdr:spPr>
        <a:xfrm>
          <a:off x="95253" y="119063"/>
          <a:ext cx="1997869" cy="793057"/>
        </a:xfrm>
        <a:prstGeom prst="rect">
          <a:avLst/>
        </a:prstGeom>
      </xdr:spPr>
    </xdr:pic>
    <xdr:clientData/>
  </xdr:twoCellAnchor>
  <xdr:twoCellAnchor>
    <xdr:from>
      <xdr:col>0</xdr:col>
      <xdr:colOff>133350</xdr:colOff>
      <xdr:row>8</xdr:row>
      <xdr:rowOff>49742</xdr:rowOff>
    </xdr:from>
    <xdr:to>
      <xdr:col>0</xdr:col>
      <xdr:colOff>609600</xdr:colOff>
      <xdr:row>8</xdr:row>
      <xdr:rowOff>259292</xdr:rowOff>
    </xdr:to>
    <xdr:sp macro="" textlink="">
      <xdr:nvSpPr>
        <xdr:cNvPr id="10" name="Rectangle 34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133350" y="2219325"/>
          <a:ext cx="476250" cy="209550"/>
        </a:xfrm>
        <a:prstGeom prst="rect">
          <a:avLst/>
        </a:prstGeom>
        <a:noFill/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8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7"/>
  <sheetViews>
    <sheetView tabSelected="1" view="pageBreakPreview" topLeftCell="A4" zoomScale="90" zoomScaleNormal="90" zoomScaleSheetLayoutView="90" workbookViewId="0">
      <selection activeCell="A6" sqref="A6:I6"/>
    </sheetView>
  </sheetViews>
  <sheetFormatPr defaultColWidth="11.42578125" defaultRowHeight="18"/>
  <cols>
    <col min="1" max="1" width="10" style="5" customWidth="1"/>
    <col min="2" max="2" width="9.42578125" style="5" customWidth="1"/>
    <col min="3" max="3" width="10" style="5" customWidth="1"/>
    <col min="4" max="4" width="13.85546875" style="5" customWidth="1"/>
    <col min="5" max="5" width="49.28515625" style="5" customWidth="1"/>
    <col min="6" max="6" width="32.140625" style="5" customWidth="1"/>
    <col min="7" max="7" width="10.7109375" style="5" customWidth="1"/>
    <col min="8" max="8" width="31.28515625" style="6" customWidth="1"/>
    <col min="9" max="9" width="31.28515625" style="5" customWidth="1"/>
    <col min="10" max="10" width="17.140625" style="5" bestFit="1" customWidth="1"/>
    <col min="11" max="11" width="15.140625" style="5" bestFit="1" customWidth="1"/>
    <col min="12" max="16384" width="11.42578125" style="5"/>
  </cols>
  <sheetData>
    <row r="1" spans="1:9" s="1" customFormat="1" ht="20.100000000000001" customHeight="1">
      <c r="A1" s="7"/>
      <c r="B1" s="7"/>
      <c r="C1" s="7"/>
      <c r="D1" s="7"/>
      <c r="E1" s="7"/>
      <c r="F1" s="7"/>
      <c r="G1" s="7"/>
      <c r="H1" s="8"/>
      <c r="I1" s="9"/>
    </row>
    <row r="2" spans="1:9" s="1" customFormat="1" ht="20.100000000000001" customHeight="1">
      <c r="A2" s="90" t="s">
        <v>0</v>
      </c>
      <c r="B2" s="91"/>
      <c r="C2" s="91"/>
      <c r="D2" s="91"/>
      <c r="E2" s="91"/>
      <c r="F2" s="91"/>
      <c r="G2" s="91"/>
      <c r="H2" s="91"/>
      <c r="I2" s="91"/>
    </row>
    <row r="3" spans="1:9" s="1" customFormat="1" ht="20.100000000000001" customHeight="1">
      <c r="A3" s="91"/>
      <c r="B3" s="91"/>
      <c r="C3" s="91"/>
      <c r="D3" s="91"/>
      <c r="E3" s="91"/>
      <c r="F3" s="91"/>
      <c r="G3" s="91"/>
      <c r="H3" s="91"/>
      <c r="I3" s="91"/>
    </row>
    <row r="4" spans="1:9" s="1" customFormat="1" ht="20.100000000000001" customHeight="1" thickBot="1">
      <c r="A4" s="7"/>
      <c r="B4" s="7"/>
      <c r="C4" s="7"/>
      <c r="D4" s="7"/>
      <c r="E4" s="7"/>
      <c r="F4" s="7"/>
      <c r="G4" s="7"/>
      <c r="H4" s="8"/>
      <c r="I4" s="7"/>
    </row>
    <row r="5" spans="1:9" s="2" customFormat="1" ht="20.100000000000001" customHeight="1">
      <c r="A5" s="92" t="s">
        <v>1</v>
      </c>
      <c r="B5" s="93"/>
      <c r="C5" s="93"/>
      <c r="D5" s="93"/>
      <c r="E5" s="93"/>
      <c r="F5" s="94"/>
      <c r="G5" s="10" t="s">
        <v>2</v>
      </c>
      <c r="H5" s="11" t="s">
        <v>2</v>
      </c>
      <c r="I5" s="12" t="s">
        <v>3</v>
      </c>
    </row>
    <row r="6" spans="1:9" s="1" customFormat="1" ht="24.95" customHeight="1">
      <c r="A6" s="95"/>
      <c r="B6" s="96"/>
      <c r="C6" s="96"/>
      <c r="D6" s="96"/>
      <c r="E6" s="96"/>
      <c r="F6" s="97"/>
      <c r="G6" s="13"/>
      <c r="H6" s="98"/>
      <c r="I6" s="99"/>
    </row>
    <row r="7" spans="1:9" s="1" customFormat="1" ht="24.95" customHeight="1">
      <c r="A7" s="7"/>
      <c r="B7" s="7"/>
      <c r="C7" s="7"/>
      <c r="D7" s="7"/>
      <c r="E7" s="7"/>
      <c r="F7" s="7"/>
      <c r="G7" s="7"/>
      <c r="H7" s="8"/>
      <c r="I7" s="7"/>
    </row>
    <row r="8" spans="1:9" s="2" customFormat="1" ht="24.95" customHeight="1" thickBot="1">
      <c r="A8" s="43" t="s">
        <v>4</v>
      </c>
      <c r="B8" s="48"/>
      <c r="C8" s="85" t="s">
        <v>5</v>
      </c>
      <c r="D8" s="85"/>
      <c r="E8" s="86"/>
      <c r="F8" s="14" t="s">
        <v>6</v>
      </c>
      <c r="G8" s="87" t="s">
        <v>7</v>
      </c>
      <c r="H8" s="89"/>
      <c r="I8" s="15" t="s">
        <v>8</v>
      </c>
    </row>
    <row r="9" spans="1:9" s="2" customFormat="1" ht="24.95" customHeight="1" thickBot="1">
      <c r="A9" s="16"/>
      <c r="B9" s="48"/>
      <c r="C9" s="85" t="s">
        <v>9</v>
      </c>
      <c r="D9" s="85"/>
      <c r="E9" s="86"/>
      <c r="F9" s="87" t="s">
        <v>10</v>
      </c>
      <c r="G9" s="88"/>
      <c r="H9" s="88"/>
      <c r="I9" s="89"/>
    </row>
    <row r="10" spans="1:9" s="1" customFormat="1" ht="24.95" customHeight="1" thickBot="1">
      <c r="A10" s="7"/>
      <c r="B10" s="7"/>
      <c r="C10" s="7"/>
      <c r="D10" s="7"/>
      <c r="E10" s="7"/>
      <c r="F10" s="7"/>
      <c r="G10" s="7"/>
      <c r="H10" s="8"/>
      <c r="I10" s="7"/>
    </row>
    <row r="11" spans="1:9" s="3" customFormat="1" ht="20.100000000000001" customHeight="1">
      <c r="A11" s="100" t="s">
        <v>11</v>
      </c>
      <c r="B11" s="101"/>
      <c r="C11" s="101"/>
      <c r="D11" s="102"/>
      <c r="E11" s="17" t="s">
        <v>12</v>
      </c>
      <c r="F11" s="103" t="s">
        <v>13</v>
      </c>
      <c r="G11" s="104"/>
      <c r="H11" s="105" t="s">
        <v>14</v>
      </c>
      <c r="I11" s="104"/>
    </row>
    <row r="12" spans="1:9" s="3" customFormat="1" ht="24.95" customHeight="1" thickBot="1">
      <c r="A12" s="106"/>
      <c r="B12" s="107"/>
      <c r="C12" s="107"/>
      <c r="D12" s="108"/>
      <c r="E12" s="44"/>
      <c r="F12" s="109"/>
      <c r="G12" s="110"/>
      <c r="H12" s="111"/>
      <c r="I12" s="112"/>
    </row>
    <row r="13" spans="1:9" s="2" customFormat="1" ht="24.95" customHeight="1">
      <c r="A13" s="115" t="s">
        <v>15</v>
      </c>
      <c r="B13" s="116"/>
      <c r="C13" s="116"/>
      <c r="D13" s="116"/>
      <c r="E13" s="116"/>
      <c r="F13" s="116"/>
      <c r="G13" s="18"/>
      <c r="H13" s="100" t="s">
        <v>2</v>
      </c>
      <c r="I13" s="102"/>
    </row>
    <row r="14" spans="1:9" s="1" customFormat="1" ht="24.95" customHeight="1">
      <c r="A14" s="127"/>
      <c r="B14" s="128"/>
      <c r="C14" s="128"/>
      <c r="D14" s="128"/>
      <c r="E14" s="128"/>
      <c r="F14" s="128"/>
      <c r="G14" s="129"/>
      <c r="H14" s="117"/>
      <c r="I14" s="118"/>
    </row>
    <row r="15" spans="1:9" s="1" customFormat="1" ht="24.95" customHeight="1">
      <c r="A15" s="7"/>
      <c r="B15" s="7"/>
      <c r="C15" s="7"/>
      <c r="D15" s="7"/>
      <c r="E15" s="7"/>
      <c r="F15" s="7"/>
      <c r="G15" s="7"/>
      <c r="H15" s="8"/>
      <c r="I15" s="7"/>
    </row>
    <row r="16" spans="1:9" s="2" customFormat="1" ht="24.95" customHeight="1" thickBot="1">
      <c r="A16" s="19" t="s">
        <v>16</v>
      </c>
      <c r="B16" s="19"/>
      <c r="C16" s="20" t="s">
        <v>17</v>
      </c>
      <c r="D16" s="21"/>
      <c r="E16" s="22"/>
      <c r="F16" s="23"/>
      <c r="G16" s="119" t="s">
        <v>18</v>
      </c>
      <c r="H16" s="121" t="s">
        <v>19</v>
      </c>
      <c r="I16" s="119" t="s">
        <v>20</v>
      </c>
    </row>
    <row r="17" spans="1:9" s="2" customFormat="1" ht="74.25" customHeight="1" thickBot="1">
      <c r="A17" s="46" t="s">
        <v>21</v>
      </c>
      <c r="B17" s="46" t="s">
        <v>22</v>
      </c>
      <c r="C17" s="46" t="s">
        <v>23</v>
      </c>
      <c r="D17" s="47" t="s">
        <v>24</v>
      </c>
      <c r="E17" s="124" t="s">
        <v>17</v>
      </c>
      <c r="F17" s="120"/>
      <c r="G17" s="120"/>
      <c r="H17" s="122"/>
      <c r="I17" s="123"/>
    </row>
    <row r="18" spans="1:9" s="1" customFormat="1" ht="18.75">
      <c r="A18" s="24"/>
      <c r="B18" s="24"/>
      <c r="C18" s="24"/>
      <c r="D18" s="52"/>
      <c r="E18" s="125"/>
      <c r="F18" s="126"/>
      <c r="G18" s="61"/>
      <c r="H18" s="62"/>
      <c r="I18" s="62"/>
    </row>
    <row r="19" spans="1:9" s="1" customFormat="1" ht="18.75">
      <c r="A19" s="24"/>
      <c r="B19" s="24"/>
      <c r="C19" s="24"/>
      <c r="D19" s="52"/>
      <c r="E19" s="125"/>
      <c r="F19" s="126"/>
      <c r="G19" s="61"/>
      <c r="H19" s="62"/>
      <c r="I19" s="62"/>
    </row>
    <row r="20" spans="1:9" s="1" customFormat="1" ht="18.75">
      <c r="A20" s="24"/>
      <c r="B20" s="24"/>
      <c r="C20" s="24"/>
      <c r="D20" s="52"/>
      <c r="E20" s="130"/>
      <c r="F20" s="131"/>
      <c r="G20" s="61"/>
      <c r="H20" s="62"/>
      <c r="I20" s="62"/>
    </row>
    <row r="21" spans="1:9" s="1" customFormat="1" ht="18.75">
      <c r="A21" s="24"/>
      <c r="B21" s="24"/>
      <c r="C21" s="24"/>
      <c r="D21" s="52"/>
      <c r="E21" s="63"/>
      <c r="F21" s="64"/>
      <c r="G21" s="61"/>
      <c r="H21" s="62"/>
      <c r="I21" s="62"/>
    </row>
    <row r="22" spans="1:9" s="1" customFormat="1" ht="18.75">
      <c r="A22" s="24"/>
      <c r="B22" s="24"/>
      <c r="C22" s="24"/>
      <c r="D22" s="52"/>
      <c r="E22" s="63"/>
      <c r="F22" s="64"/>
      <c r="G22" s="61"/>
      <c r="H22" s="62"/>
      <c r="I22" s="62"/>
    </row>
    <row r="23" spans="1:9" s="1" customFormat="1" ht="18.75">
      <c r="A23" s="24"/>
      <c r="B23" s="24"/>
      <c r="C23" s="24"/>
      <c r="D23" s="52"/>
      <c r="E23" s="63"/>
      <c r="F23" s="64"/>
      <c r="G23" s="61"/>
      <c r="H23" s="62"/>
      <c r="I23" s="62"/>
    </row>
    <row r="24" spans="1:9" s="1" customFormat="1" ht="18.75">
      <c r="A24" s="24"/>
      <c r="B24" s="24"/>
      <c r="C24" s="24"/>
      <c r="D24" s="52"/>
      <c r="E24" s="63"/>
      <c r="F24" s="64"/>
      <c r="G24" s="61"/>
      <c r="H24" s="62"/>
      <c r="I24" s="62"/>
    </row>
    <row r="25" spans="1:9" s="1" customFormat="1" ht="18.75">
      <c r="A25" s="24"/>
      <c r="B25" s="24"/>
      <c r="C25" s="24"/>
      <c r="D25" s="52"/>
      <c r="E25" s="63"/>
      <c r="F25" s="64"/>
      <c r="G25" s="61"/>
      <c r="H25" s="62"/>
      <c r="I25" s="62"/>
    </row>
    <row r="26" spans="1:9" s="1" customFormat="1" ht="18.75">
      <c r="A26" s="24"/>
      <c r="B26" s="24"/>
      <c r="C26" s="24"/>
      <c r="D26" s="52"/>
      <c r="E26" s="63"/>
      <c r="F26" s="64"/>
      <c r="G26" s="61"/>
      <c r="H26" s="62"/>
      <c r="I26" s="62"/>
    </row>
    <row r="27" spans="1:9" s="1" customFormat="1" ht="18.75">
      <c r="A27" s="24"/>
      <c r="B27" s="24"/>
      <c r="C27" s="24"/>
      <c r="D27" s="52"/>
      <c r="E27" s="63"/>
      <c r="F27" s="64"/>
      <c r="G27" s="61"/>
      <c r="H27" s="62"/>
      <c r="I27" s="62"/>
    </row>
    <row r="28" spans="1:9" s="1" customFormat="1" ht="18.75">
      <c r="A28" s="24"/>
      <c r="B28" s="24"/>
      <c r="C28" s="24"/>
      <c r="D28" s="52"/>
      <c r="E28" s="63"/>
      <c r="F28" s="64"/>
      <c r="G28" s="61"/>
      <c r="H28" s="62"/>
      <c r="I28" s="62"/>
    </row>
    <row r="29" spans="1:9" s="1" customFormat="1" ht="18.75">
      <c r="A29" s="24"/>
      <c r="B29" s="24"/>
      <c r="C29" s="24"/>
      <c r="D29" s="52"/>
      <c r="E29" s="125"/>
      <c r="F29" s="126"/>
      <c r="G29" s="61"/>
      <c r="H29" s="62"/>
      <c r="I29" s="62"/>
    </row>
    <row r="30" spans="1:9" s="1" customFormat="1" ht="18.75">
      <c r="A30" s="24"/>
      <c r="B30" s="24"/>
      <c r="C30" s="24"/>
      <c r="D30" s="52"/>
      <c r="E30" s="125"/>
      <c r="F30" s="126"/>
      <c r="G30" s="61"/>
      <c r="H30" s="62"/>
      <c r="I30" s="62"/>
    </row>
    <row r="31" spans="1:9" s="1" customFormat="1" ht="18.75">
      <c r="A31" s="24"/>
      <c r="B31" s="24"/>
      <c r="C31" s="24"/>
      <c r="D31" s="52"/>
      <c r="E31" s="125"/>
      <c r="F31" s="126"/>
      <c r="G31" s="61"/>
      <c r="H31" s="62"/>
      <c r="I31" s="62"/>
    </row>
    <row r="32" spans="1:9" s="1" customFormat="1" ht="18.75">
      <c r="A32" s="24"/>
      <c r="B32" s="24"/>
      <c r="C32" s="24"/>
      <c r="D32" s="52"/>
      <c r="E32" s="63"/>
      <c r="F32" s="64"/>
      <c r="G32" s="61"/>
      <c r="H32" s="62"/>
      <c r="I32" s="62"/>
    </row>
    <row r="33" spans="1:11" s="1" customFormat="1" ht="18.75">
      <c r="A33" s="24"/>
      <c r="B33" s="24"/>
      <c r="C33" s="24"/>
      <c r="D33" s="52"/>
      <c r="E33" s="63"/>
      <c r="F33" s="64"/>
      <c r="G33" s="61"/>
      <c r="H33" s="65"/>
      <c r="I33" s="62"/>
    </row>
    <row r="34" spans="1:11" s="1" customFormat="1" ht="18.75">
      <c r="A34" s="24"/>
      <c r="B34" s="24"/>
      <c r="C34" s="24"/>
      <c r="D34" s="52"/>
      <c r="E34" s="63"/>
      <c r="F34" s="64"/>
      <c r="G34" s="61"/>
      <c r="H34" s="62"/>
      <c r="I34" s="62"/>
    </row>
    <row r="35" spans="1:11" s="1" customFormat="1" ht="18.75">
      <c r="A35" s="24"/>
      <c r="B35" s="24"/>
      <c r="C35" s="24"/>
      <c r="D35" s="52"/>
      <c r="E35" s="63"/>
      <c r="F35" s="64"/>
      <c r="G35" s="61"/>
      <c r="H35" s="62"/>
      <c r="I35" s="62"/>
    </row>
    <row r="36" spans="1:11" s="1" customFormat="1" ht="18.75">
      <c r="A36" s="24"/>
      <c r="B36" s="24"/>
      <c r="C36" s="24"/>
      <c r="D36" s="52"/>
      <c r="E36" s="63"/>
      <c r="F36" s="64"/>
      <c r="G36" s="61"/>
      <c r="H36" s="62"/>
      <c r="I36" s="66"/>
      <c r="K36" s="57"/>
    </row>
    <row r="37" spans="1:11" s="1" customFormat="1" ht="18.75">
      <c r="A37" s="24"/>
      <c r="B37" s="24"/>
      <c r="C37" s="24"/>
      <c r="D37" s="52"/>
      <c r="E37" s="63"/>
      <c r="F37" s="64"/>
      <c r="G37" s="61"/>
      <c r="H37" s="62"/>
      <c r="I37" s="62"/>
    </row>
    <row r="38" spans="1:11" s="1" customFormat="1" ht="18.75">
      <c r="A38" s="24"/>
      <c r="B38" s="24"/>
      <c r="C38" s="24"/>
      <c r="D38" s="52"/>
      <c r="E38" s="63"/>
      <c r="F38" s="64"/>
      <c r="G38" s="61"/>
      <c r="H38" s="62"/>
      <c r="I38" s="62"/>
    </row>
    <row r="39" spans="1:11" s="1" customFormat="1" ht="18.75">
      <c r="A39" s="24"/>
      <c r="B39" s="24"/>
      <c r="C39" s="24"/>
      <c r="D39" s="52"/>
      <c r="E39" s="63"/>
      <c r="F39" s="64"/>
      <c r="G39" s="61"/>
      <c r="H39" s="62"/>
      <c r="I39" s="62"/>
    </row>
    <row r="40" spans="1:11" s="1" customFormat="1" ht="18.75">
      <c r="A40" s="24"/>
      <c r="B40" s="24"/>
      <c r="C40" s="24"/>
      <c r="D40" s="52"/>
      <c r="E40" s="63"/>
      <c r="F40" s="64"/>
      <c r="G40" s="61"/>
      <c r="H40" s="62"/>
      <c r="I40" s="62"/>
    </row>
    <row r="41" spans="1:11" s="1" customFormat="1" ht="18.75">
      <c r="A41" s="24"/>
      <c r="B41" s="24"/>
      <c r="C41" s="24"/>
      <c r="D41" s="52"/>
      <c r="E41" s="125"/>
      <c r="F41" s="126"/>
      <c r="G41" s="61"/>
      <c r="H41" s="62"/>
      <c r="I41" s="62"/>
    </row>
    <row r="42" spans="1:11" s="1" customFormat="1" ht="19.5">
      <c r="A42" s="24"/>
      <c r="B42" s="24"/>
      <c r="C42" s="24"/>
      <c r="D42" s="45"/>
      <c r="E42" s="49"/>
      <c r="F42" s="60" t="s">
        <v>25</v>
      </c>
      <c r="G42" s="45"/>
      <c r="H42" s="59"/>
      <c r="I42" s="59">
        <f>SUM(I18:I41)</f>
        <v>0</v>
      </c>
    </row>
    <row r="43" spans="1:11" s="1" customFormat="1" ht="19.5">
      <c r="A43" s="24"/>
      <c r="B43" s="24"/>
      <c r="C43" s="24"/>
      <c r="D43" s="45"/>
      <c r="E43" s="113" t="s">
        <v>26</v>
      </c>
      <c r="F43" s="114"/>
      <c r="G43" s="25"/>
      <c r="H43" s="26"/>
      <c r="I43" s="26"/>
    </row>
    <row r="44" spans="1:11" s="1" customFormat="1" ht="18.75">
      <c r="A44" s="24"/>
      <c r="B44" s="24"/>
      <c r="C44" s="24"/>
      <c r="D44" s="52"/>
      <c r="E44" s="125"/>
      <c r="F44" s="126"/>
      <c r="G44" s="61"/>
      <c r="H44" s="62"/>
      <c r="I44" s="62"/>
    </row>
    <row r="45" spans="1:11" s="1" customFormat="1" ht="24.95" customHeight="1">
      <c r="A45" s="24"/>
      <c r="B45" s="24"/>
      <c r="C45" s="24"/>
      <c r="D45" s="52"/>
      <c r="E45" s="125"/>
      <c r="F45" s="126"/>
      <c r="G45" s="61"/>
      <c r="H45" s="62"/>
      <c r="I45" s="62"/>
    </row>
    <row r="46" spans="1:11" s="1" customFormat="1" ht="18.75">
      <c r="A46" s="24"/>
      <c r="B46" s="24"/>
      <c r="C46" s="24"/>
      <c r="D46" s="52"/>
      <c r="E46" s="125"/>
      <c r="F46" s="126"/>
      <c r="G46" s="61"/>
      <c r="H46" s="62"/>
      <c r="I46" s="62"/>
    </row>
    <row r="47" spans="1:11" s="1" customFormat="1" ht="18.75">
      <c r="A47" s="24"/>
      <c r="B47" s="24"/>
      <c r="C47" s="24"/>
      <c r="D47" s="52"/>
      <c r="E47" s="125"/>
      <c r="F47" s="126"/>
      <c r="G47" s="61"/>
      <c r="H47" s="62"/>
      <c r="I47" s="62"/>
    </row>
    <row r="48" spans="1:11" s="1" customFormat="1" ht="18.75">
      <c r="A48" s="24"/>
      <c r="B48" s="24"/>
      <c r="C48" s="24"/>
      <c r="D48" s="52"/>
      <c r="E48" s="63"/>
      <c r="F48" s="64"/>
      <c r="G48" s="61"/>
      <c r="H48" s="62"/>
      <c r="I48" s="62"/>
    </row>
    <row r="49" spans="1:10" s="1" customFormat="1" ht="18.75">
      <c r="A49" s="24"/>
      <c r="B49" s="24"/>
      <c r="C49" s="24"/>
      <c r="D49" s="52"/>
      <c r="E49" s="63"/>
      <c r="F49" s="64"/>
      <c r="G49" s="61"/>
      <c r="H49" s="62"/>
      <c r="I49" s="62"/>
    </row>
    <row r="50" spans="1:10" s="1" customFormat="1" ht="18.75">
      <c r="A50" s="24"/>
      <c r="B50" s="24"/>
      <c r="C50" s="24"/>
      <c r="D50" s="52"/>
      <c r="E50" s="63"/>
      <c r="F50" s="64"/>
      <c r="G50" s="61"/>
      <c r="H50" s="62"/>
      <c r="I50" s="62"/>
    </row>
    <row r="51" spans="1:10" s="1" customFormat="1" ht="18.75">
      <c r="A51" s="24"/>
      <c r="B51" s="24"/>
      <c r="C51" s="24"/>
      <c r="D51" s="52"/>
      <c r="E51" s="63"/>
      <c r="F51" s="64"/>
      <c r="G51" s="61"/>
      <c r="H51" s="62"/>
      <c r="I51" s="62"/>
    </row>
    <row r="52" spans="1:10" s="1" customFormat="1" ht="24.95" customHeight="1">
      <c r="A52" s="24"/>
      <c r="B52" s="24"/>
      <c r="C52" s="24"/>
      <c r="D52" s="52"/>
      <c r="E52" s="63"/>
      <c r="F52" s="64"/>
      <c r="G52" s="61"/>
      <c r="H52" s="81"/>
      <c r="I52" s="78"/>
    </row>
    <row r="53" spans="1:10" s="1" customFormat="1" ht="24.95" customHeight="1">
      <c r="A53" s="24"/>
      <c r="B53" s="24"/>
      <c r="C53" s="24"/>
      <c r="D53" s="52"/>
      <c r="E53" s="63"/>
      <c r="F53" s="64"/>
      <c r="G53" s="61"/>
      <c r="H53" s="81"/>
      <c r="I53" s="78"/>
    </row>
    <row r="54" spans="1:10" s="1" customFormat="1" ht="24.95" customHeight="1">
      <c r="A54" s="24"/>
      <c r="B54" s="24"/>
      <c r="C54" s="24"/>
      <c r="D54" s="52"/>
      <c r="E54" s="63"/>
      <c r="F54" s="64"/>
      <c r="G54" s="61"/>
      <c r="H54" s="81"/>
      <c r="I54" s="78"/>
    </row>
    <row r="55" spans="1:10" s="1" customFormat="1" ht="24.95" customHeight="1">
      <c r="A55" s="24"/>
      <c r="B55" s="24"/>
      <c r="C55" s="24"/>
      <c r="D55" s="52"/>
      <c r="E55" s="63"/>
      <c r="F55" s="64"/>
      <c r="G55" s="61"/>
      <c r="H55" s="81"/>
      <c r="I55" s="78"/>
    </row>
    <row r="56" spans="1:10" s="1" customFormat="1" ht="24.95" customHeight="1">
      <c r="A56" s="24"/>
      <c r="B56" s="24"/>
      <c r="C56" s="24"/>
      <c r="D56" s="52"/>
      <c r="E56" s="63"/>
      <c r="F56" s="64"/>
      <c r="G56" s="61"/>
      <c r="H56" s="81"/>
      <c r="I56" s="78"/>
    </row>
    <row r="57" spans="1:10" s="1" customFormat="1" ht="24.95" customHeight="1">
      <c r="A57" s="24"/>
      <c r="B57" s="24"/>
      <c r="C57" s="24"/>
      <c r="D57" s="45"/>
      <c r="E57" s="50"/>
      <c r="F57" s="58" t="s">
        <v>27</v>
      </c>
      <c r="G57" s="45"/>
      <c r="H57" s="82"/>
      <c r="I57" s="79">
        <f>SUM(I44:I56)</f>
        <v>0</v>
      </c>
    </row>
    <row r="58" spans="1:10" s="1" customFormat="1" ht="29.1" customHeight="1">
      <c r="A58" s="24"/>
      <c r="B58" s="24"/>
      <c r="C58" s="24"/>
      <c r="D58" s="25"/>
      <c r="E58" s="134"/>
      <c r="F58" s="135"/>
      <c r="G58" s="25"/>
      <c r="H58" s="83"/>
      <c r="I58" s="80"/>
    </row>
    <row r="59" spans="1:10" s="1" customFormat="1" ht="19.5">
      <c r="A59" s="24"/>
      <c r="B59" s="24"/>
      <c r="C59" s="24"/>
      <c r="D59" s="25"/>
      <c r="E59" s="134"/>
      <c r="F59" s="135"/>
      <c r="G59" s="25"/>
      <c r="H59" s="26"/>
      <c r="I59" s="84"/>
    </row>
    <row r="60" spans="1:10" s="1" customFormat="1" ht="19.5" customHeight="1">
      <c r="A60" s="139" t="s">
        <v>28</v>
      </c>
      <c r="B60" s="140"/>
      <c r="C60" s="140"/>
      <c r="D60" s="140"/>
      <c r="E60" s="140"/>
      <c r="F60" s="140"/>
      <c r="G60" s="140"/>
      <c r="H60" s="51"/>
      <c r="I60" s="51"/>
    </row>
    <row r="61" spans="1:10" s="1" customFormat="1" ht="19.5" customHeight="1">
      <c r="A61" s="141"/>
      <c r="B61" s="142"/>
      <c r="C61" s="142"/>
      <c r="D61" s="142"/>
      <c r="E61" s="142"/>
      <c r="F61" s="142"/>
      <c r="G61" s="142"/>
      <c r="H61" s="51"/>
      <c r="I61" s="51"/>
    </row>
    <row r="62" spans="1:10" s="1" customFormat="1">
      <c r="A62" s="143"/>
      <c r="B62" s="144"/>
      <c r="C62" s="144"/>
      <c r="D62" s="144"/>
      <c r="E62" s="144"/>
      <c r="F62" s="144"/>
      <c r="G62" s="144"/>
      <c r="H62" s="51"/>
      <c r="I62" s="51"/>
      <c r="J62" s="4"/>
    </row>
    <row r="63" spans="1:10" s="1" customFormat="1" ht="18" customHeight="1">
      <c r="A63" s="27"/>
      <c r="B63" s="27"/>
      <c r="C63" s="27"/>
      <c r="D63" s="25"/>
      <c r="E63" s="134"/>
      <c r="F63" s="135"/>
      <c r="G63" s="25"/>
      <c r="H63" s="26"/>
      <c r="I63" s="26"/>
    </row>
    <row r="64" spans="1:10" s="1" customFormat="1" ht="29.1" customHeight="1" thickBot="1">
      <c r="A64" s="136"/>
      <c r="B64" s="137"/>
      <c r="C64" s="137"/>
      <c r="D64" s="137"/>
      <c r="E64" s="137"/>
      <c r="F64" s="138"/>
      <c r="G64" s="28"/>
      <c r="H64" s="29">
        <f>SUM(H18:H63)</f>
        <v>0</v>
      </c>
      <c r="I64" s="29">
        <f>+I57+I42</f>
        <v>0</v>
      </c>
    </row>
    <row r="65" spans="1:11" s="1" customFormat="1" ht="14.1" customHeight="1">
      <c r="A65" s="30"/>
      <c r="B65" s="30"/>
      <c r="C65" s="30"/>
      <c r="D65" s="30"/>
      <c r="E65" s="30"/>
      <c r="F65" s="30"/>
      <c r="G65" s="30"/>
      <c r="H65" s="31"/>
      <c r="I65" s="30"/>
    </row>
    <row r="66" spans="1:11" s="1" customFormat="1" ht="24.95" customHeight="1">
      <c r="A66" s="7"/>
      <c r="B66" s="7"/>
      <c r="C66" s="7"/>
      <c r="D66" s="7"/>
      <c r="E66" s="7"/>
      <c r="F66" s="7"/>
      <c r="G66" s="7"/>
      <c r="H66" s="8"/>
      <c r="I66" s="7"/>
    </row>
    <row r="67" spans="1:11" s="3" customFormat="1" ht="24.95" customHeight="1">
      <c r="A67" s="145" t="s">
        <v>29</v>
      </c>
      <c r="B67" s="146"/>
      <c r="C67" s="147"/>
      <c r="D67" s="32" t="s">
        <v>30</v>
      </c>
      <c r="E67" s="33"/>
      <c r="F67" s="34"/>
      <c r="G67" s="132" t="s">
        <v>31</v>
      </c>
      <c r="H67" s="133"/>
      <c r="I67" s="35" t="s">
        <v>12</v>
      </c>
      <c r="J67" s="77"/>
      <c r="K67" s="77"/>
    </row>
    <row r="68" spans="1:11" s="1" customFormat="1" ht="24.95" customHeight="1">
      <c r="A68" s="148">
        <v>45470</v>
      </c>
      <c r="B68" s="149"/>
      <c r="C68" s="150"/>
      <c r="D68" s="154"/>
      <c r="E68" s="155"/>
      <c r="F68" s="156"/>
      <c r="G68" s="154"/>
      <c r="H68" s="156"/>
      <c r="I68" s="159"/>
    </row>
    <row r="69" spans="1:11" s="1" customFormat="1" ht="24.95" customHeight="1">
      <c r="A69" s="148"/>
      <c r="B69" s="149"/>
      <c r="C69" s="150"/>
      <c r="D69" s="154"/>
      <c r="E69" s="155"/>
      <c r="F69" s="156"/>
      <c r="G69" s="154"/>
      <c r="H69" s="156"/>
      <c r="I69" s="159"/>
    </row>
    <row r="70" spans="1:11" s="1" customFormat="1" ht="24.95" customHeight="1">
      <c r="A70" s="148"/>
      <c r="B70" s="149"/>
      <c r="C70" s="150"/>
      <c r="D70" s="154"/>
      <c r="E70" s="155"/>
      <c r="F70" s="156"/>
      <c r="G70" s="154"/>
      <c r="H70" s="156"/>
      <c r="I70" s="159"/>
    </row>
    <row r="71" spans="1:11" s="1" customFormat="1" ht="24.95" customHeight="1">
      <c r="A71" s="148"/>
      <c r="B71" s="149"/>
      <c r="C71" s="150"/>
      <c r="D71" s="161" t="s">
        <v>32</v>
      </c>
      <c r="E71" s="162"/>
      <c r="F71" s="163"/>
      <c r="G71" s="154"/>
      <c r="H71" s="156"/>
      <c r="I71" s="159"/>
    </row>
    <row r="72" spans="1:11" s="1" customFormat="1" ht="24.95" customHeight="1" thickBot="1">
      <c r="A72" s="151"/>
      <c r="B72" s="152"/>
      <c r="C72" s="153"/>
      <c r="D72" s="164"/>
      <c r="E72" s="165"/>
      <c r="F72" s="166"/>
      <c r="G72" s="157"/>
      <c r="H72" s="158"/>
      <c r="I72" s="160"/>
    </row>
    <row r="73" spans="1:11" s="1" customFormat="1" ht="24.95" customHeight="1" thickBot="1">
      <c r="A73" s="7"/>
      <c r="B73" s="7"/>
      <c r="C73" s="7"/>
      <c r="D73" s="7"/>
      <c r="E73" s="7"/>
      <c r="F73" s="7"/>
      <c r="G73" s="7"/>
      <c r="H73" s="8"/>
      <c r="I73" s="7"/>
    </row>
    <row r="74" spans="1:11" s="1" customFormat="1" ht="24.95" customHeight="1" thickBot="1">
      <c r="A74" s="36" t="s">
        <v>33</v>
      </c>
      <c r="B74" s="37"/>
      <c r="C74" s="37"/>
      <c r="D74" s="37"/>
      <c r="E74" s="37"/>
      <c r="F74" s="37"/>
      <c r="G74" s="37"/>
      <c r="H74" s="38"/>
      <c r="I74" s="39"/>
    </row>
    <row r="75" spans="1:11" s="1" customFormat="1" ht="24.95" customHeight="1" thickBot="1">
      <c r="A75" s="36" t="s">
        <v>34</v>
      </c>
      <c r="B75" s="37"/>
      <c r="C75" s="37"/>
      <c r="D75" s="40"/>
      <c r="E75" s="41" t="s">
        <v>35</v>
      </c>
      <c r="F75" s="40"/>
      <c r="G75" s="42" t="s">
        <v>12</v>
      </c>
      <c r="H75" s="38"/>
      <c r="I75" s="39"/>
    </row>
    <row r="76" spans="1:11">
      <c r="A76" s="73" t="s">
        <v>36</v>
      </c>
      <c r="B76" s="74"/>
      <c r="C76" s="74"/>
      <c r="D76" s="74"/>
      <c r="E76" s="74"/>
      <c r="F76" s="74"/>
      <c r="G76" s="67"/>
      <c r="H76" s="68"/>
      <c r="I76" s="69"/>
    </row>
    <row r="77" spans="1:11" ht="18.75" thickBot="1">
      <c r="A77" s="75" t="s">
        <v>37</v>
      </c>
      <c r="B77" s="76"/>
      <c r="C77" s="76"/>
      <c r="D77" s="76"/>
      <c r="E77" s="76"/>
      <c r="F77" s="76"/>
      <c r="G77" s="70"/>
      <c r="H77" s="71"/>
      <c r="I77" s="72"/>
    </row>
  </sheetData>
  <mergeCells count="47">
    <mergeCell ref="A68:C72"/>
    <mergeCell ref="D68:F70"/>
    <mergeCell ref="G68:H72"/>
    <mergeCell ref="I68:I72"/>
    <mergeCell ref="D71:F71"/>
    <mergeCell ref="D72:F72"/>
    <mergeCell ref="G67:H67"/>
    <mergeCell ref="E44:F44"/>
    <mergeCell ref="E45:F45"/>
    <mergeCell ref="E46:F46"/>
    <mergeCell ref="E47:F47"/>
    <mergeCell ref="E58:F58"/>
    <mergeCell ref="E59:F59"/>
    <mergeCell ref="E63:F63"/>
    <mergeCell ref="A64:F64"/>
    <mergeCell ref="A60:G62"/>
    <mergeCell ref="A67:C67"/>
    <mergeCell ref="E43:F43"/>
    <mergeCell ref="A13:F13"/>
    <mergeCell ref="H13:I13"/>
    <mergeCell ref="H14:I14"/>
    <mergeCell ref="G16:G17"/>
    <mergeCell ref="H16:H17"/>
    <mergeCell ref="I16:I17"/>
    <mergeCell ref="E17:F17"/>
    <mergeCell ref="E18:F18"/>
    <mergeCell ref="E29:F29"/>
    <mergeCell ref="E30:F30"/>
    <mergeCell ref="E31:F31"/>
    <mergeCell ref="E41:F41"/>
    <mergeCell ref="A14:G14"/>
    <mergeCell ref="E19:F19"/>
    <mergeCell ref="E20:F20"/>
    <mergeCell ref="A11:D11"/>
    <mergeCell ref="F11:G11"/>
    <mergeCell ref="H11:I11"/>
    <mergeCell ref="A12:D12"/>
    <mergeCell ref="F12:G12"/>
    <mergeCell ref="H12:I12"/>
    <mergeCell ref="C9:E9"/>
    <mergeCell ref="F9:I9"/>
    <mergeCell ref="A2:I3"/>
    <mergeCell ref="A5:F5"/>
    <mergeCell ref="A6:F6"/>
    <mergeCell ref="C8:E8"/>
    <mergeCell ref="G8:H8"/>
    <mergeCell ref="H6:I6"/>
  </mergeCells>
  <printOptions horizontalCentered="1" verticalCentered="1"/>
  <pageMargins left="0.39370078740157483" right="0.39370078740157483" top="0.39370078740157483" bottom="0.39370078740157483" header="0" footer="0"/>
  <pageSetup scale="40" orientation="portrait" horizontalDpi="4294967294" verticalDpi="4294967294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69"/>
  <sheetViews>
    <sheetView topLeftCell="A8" workbookViewId="0">
      <selection activeCell="K18" sqref="K18"/>
    </sheetView>
  </sheetViews>
  <sheetFormatPr defaultColWidth="11.42578125" defaultRowHeight="12.75"/>
  <cols>
    <col min="2" max="2" width="22.5703125" bestFit="1" customWidth="1"/>
    <col min="14" max="14" width="11.42578125" style="55"/>
    <col min="16" max="16" width="11.42578125" style="55"/>
  </cols>
  <sheetData>
    <row r="1" spans="1:2" ht="19.5">
      <c r="A1" s="45">
        <v>21101</v>
      </c>
      <c r="B1" s="26">
        <v>2780.57</v>
      </c>
    </row>
    <row r="2" spans="1:2" ht="19.5">
      <c r="A2" s="45">
        <v>21501</v>
      </c>
      <c r="B2" s="26">
        <v>3014</v>
      </c>
    </row>
    <row r="3" spans="1:2" ht="19.5">
      <c r="A3" s="45">
        <v>21601</v>
      </c>
      <c r="B3" s="26">
        <v>6000</v>
      </c>
    </row>
    <row r="4" spans="1:2" ht="19.5">
      <c r="A4" s="45">
        <v>22106</v>
      </c>
      <c r="B4" s="26">
        <v>4897</v>
      </c>
    </row>
    <row r="5" spans="1:2" ht="19.5">
      <c r="A5" s="45">
        <v>24601</v>
      </c>
      <c r="B5" s="26">
        <v>2205.9899999999998</v>
      </c>
    </row>
    <row r="6" spans="1:2" ht="19.5">
      <c r="A6" s="45">
        <v>24801</v>
      </c>
      <c r="B6" s="26">
        <v>7669</v>
      </c>
    </row>
    <row r="7" spans="1:2" ht="19.5">
      <c r="A7" s="45">
        <v>24901</v>
      </c>
      <c r="B7" s="26">
        <v>600</v>
      </c>
    </row>
    <row r="8" spans="1:2" ht="19.5">
      <c r="A8" s="45">
        <v>25301</v>
      </c>
      <c r="B8" s="26">
        <v>156</v>
      </c>
    </row>
    <row r="9" spans="1:2" ht="19.5">
      <c r="A9" s="45">
        <v>25901</v>
      </c>
      <c r="B9" s="26">
        <v>6000</v>
      </c>
    </row>
    <row r="10" spans="1:2" ht="19.5">
      <c r="A10" s="45">
        <v>27201</v>
      </c>
      <c r="B10" s="53">
        <v>8306.9500000000007</v>
      </c>
    </row>
    <row r="11" spans="1:2" ht="19.5">
      <c r="A11" s="45">
        <v>29101</v>
      </c>
      <c r="B11" s="53">
        <v>8000</v>
      </c>
    </row>
    <row r="12" spans="1:2" ht="19.5">
      <c r="A12" s="45">
        <v>29301</v>
      </c>
      <c r="B12" s="53">
        <v>3000</v>
      </c>
    </row>
    <row r="13" spans="1:2" ht="19.5">
      <c r="A13" s="45">
        <v>29401</v>
      </c>
      <c r="B13" s="53">
        <v>1000</v>
      </c>
    </row>
    <row r="14" spans="1:2" ht="19.5">
      <c r="A14" s="45">
        <v>32503</v>
      </c>
      <c r="B14" s="53">
        <v>120000</v>
      </c>
    </row>
    <row r="15" spans="1:2" ht="19.5">
      <c r="A15" s="45">
        <v>33602</v>
      </c>
      <c r="B15" s="53">
        <v>0.48</v>
      </c>
    </row>
    <row r="16" spans="1:2" ht="19.5">
      <c r="A16" s="45">
        <v>33901</v>
      </c>
      <c r="B16" s="53">
        <v>210991.52</v>
      </c>
    </row>
    <row r="17" spans="1:16" ht="19.5">
      <c r="A17" s="45">
        <v>35301</v>
      </c>
      <c r="B17" s="53">
        <v>15000</v>
      </c>
    </row>
    <row r="18" spans="1:16" ht="19.5">
      <c r="A18" s="45">
        <v>35501</v>
      </c>
      <c r="B18" s="53">
        <v>30000</v>
      </c>
    </row>
    <row r="19" spans="1:16" ht="19.5">
      <c r="A19" s="45">
        <v>37101</v>
      </c>
      <c r="B19" s="53">
        <v>90000</v>
      </c>
    </row>
    <row r="20" spans="1:16" ht="19.5">
      <c r="A20" s="45">
        <v>39202</v>
      </c>
      <c r="B20" s="53">
        <v>770</v>
      </c>
    </row>
    <row r="21" spans="1:16">
      <c r="B21" s="54">
        <f>SUM(B1:B20)</f>
        <v>520391.51</v>
      </c>
    </row>
    <row r="25" spans="1:16">
      <c r="B25">
        <v>2475.5100000000002</v>
      </c>
      <c r="D25">
        <v>72</v>
      </c>
      <c r="F25">
        <v>1495.01</v>
      </c>
      <c r="H25">
        <v>1036</v>
      </c>
      <c r="J25">
        <v>950</v>
      </c>
      <c r="L25">
        <v>1000</v>
      </c>
      <c r="N25" s="55">
        <v>15131.04</v>
      </c>
      <c r="P25" s="55">
        <v>42010.47</v>
      </c>
    </row>
    <row r="26" spans="1:16">
      <c r="B26">
        <v>2323.92</v>
      </c>
      <c r="D26">
        <v>86</v>
      </c>
      <c r="F26">
        <v>299</v>
      </c>
      <c r="H26">
        <v>1295</v>
      </c>
      <c r="J26">
        <v>536</v>
      </c>
      <c r="L26">
        <v>1999.95</v>
      </c>
      <c r="N26" s="55">
        <v>3346.86</v>
      </c>
      <c r="P26" s="55">
        <v>42010.47</v>
      </c>
    </row>
    <row r="27" spans="1:16">
      <c r="B27">
        <v>420</v>
      </c>
      <c r="D27">
        <v>129</v>
      </c>
      <c r="F27">
        <f>SUM(F25:F26)</f>
        <v>1794.01</v>
      </c>
      <c r="H27">
        <f>SUM(H25:H26)</f>
        <v>2331</v>
      </c>
      <c r="J27">
        <f>SUM(J25:J26)</f>
        <v>1486</v>
      </c>
      <c r="L27">
        <v>1500.13</v>
      </c>
      <c r="N27" s="55">
        <v>1734</v>
      </c>
      <c r="P27" s="55">
        <v>42010.47</v>
      </c>
    </row>
    <row r="28" spans="1:16">
      <c r="B28">
        <f>SUM(B25:B27)</f>
        <v>5219.43</v>
      </c>
      <c r="D28">
        <v>43</v>
      </c>
      <c r="L28">
        <v>1160.1600000000001</v>
      </c>
      <c r="N28" s="55">
        <v>1449</v>
      </c>
      <c r="P28" s="56">
        <v>42010.47</v>
      </c>
    </row>
    <row r="29" spans="1:16">
      <c r="D29">
        <v>693</v>
      </c>
      <c r="L29">
        <v>1475.03</v>
      </c>
      <c r="N29" s="55">
        <v>1612.01</v>
      </c>
      <c r="P29" s="55">
        <v>47889.7</v>
      </c>
    </row>
    <row r="30" spans="1:16">
      <c r="D30">
        <v>80</v>
      </c>
      <c r="L30">
        <v>1270.99</v>
      </c>
      <c r="N30" s="55">
        <v>1577.99</v>
      </c>
      <c r="P30" s="55">
        <v>47889.7</v>
      </c>
    </row>
    <row r="31" spans="1:16">
      <c r="D31">
        <f>SUM(D25:D30)</f>
        <v>1103</v>
      </c>
      <c r="L31">
        <v>365.53</v>
      </c>
      <c r="N31" s="55">
        <v>1498.99</v>
      </c>
      <c r="P31" s="55">
        <v>47889.7</v>
      </c>
    </row>
    <row r="32" spans="1:16">
      <c r="L32">
        <v>1422.58</v>
      </c>
      <c r="N32" s="55">
        <v>1500</v>
      </c>
      <c r="P32" s="55">
        <v>47889.7</v>
      </c>
    </row>
    <row r="33" spans="12:16">
      <c r="L33">
        <v>1100.24</v>
      </c>
      <c r="N33" s="55">
        <v>1500</v>
      </c>
      <c r="P33" s="55">
        <v>47889.7</v>
      </c>
    </row>
    <row r="34" spans="12:16">
      <c r="L34">
        <v>735.58</v>
      </c>
      <c r="N34" s="55">
        <v>1499</v>
      </c>
      <c r="P34" s="55">
        <v>47889.7</v>
      </c>
    </row>
    <row r="35" spans="12:16">
      <c r="L35">
        <v>1725.95</v>
      </c>
      <c r="N35" s="55">
        <v>899</v>
      </c>
      <c r="P35" s="55">
        <v>47889.7</v>
      </c>
    </row>
    <row r="36" spans="12:16">
      <c r="L36">
        <v>1711.78</v>
      </c>
      <c r="N36" s="55">
        <v>1189</v>
      </c>
      <c r="P36" s="55">
        <v>47889.7</v>
      </c>
    </row>
    <row r="37" spans="12:16">
      <c r="L37">
        <v>954.32</v>
      </c>
      <c r="N37" s="55">
        <v>1500</v>
      </c>
      <c r="P37" s="55">
        <f>SUM(P25:P36)</f>
        <v>551159.4800000001</v>
      </c>
    </row>
    <row r="38" spans="12:16">
      <c r="L38">
        <v>905.6</v>
      </c>
      <c r="N38" s="55">
        <v>1500</v>
      </c>
      <c r="P38" s="55">
        <v>210991.52</v>
      </c>
    </row>
    <row r="39" spans="12:16">
      <c r="L39">
        <v>1713.65</v>
      </c>
      <c r="N39" s="55">
        <v>922.2</v>
      </c>
      <c r="P39" s="55">
        <f>+P38+P37</f>
        <v>762151.00000000012</v>
      </c>
    </row>
    <row r="40" spans="12:16">
      <c r="L40">
        <v>1950.23</v>
      </c>
      <c r="N40" s="55">
        <f>SUM(N25:N39)</f>
        <v>36859.089999999997</v>
      </c>
      <c r="P40" s="55">
        <v>786901</v>
      </c>
    </row>
    <row r="41" spans="12:16">
      <c r="L41">
        <v>1350</v>
      </c>
      <c r="P41" s="55">
        <f>+P40-P39</f>
        <v>24749.999999999884</v>
      </c>
    </row>
    <row r="42" spans="12:16">
      <c r="L42">
        <v>1658.28</v>
      </c>
    </row>
    <row r="43" spans="12:16">
      <c r="L43">
        <v>1000</v>
      </c>
    </row>
    <row r="44" spans="12:16">
      <c r="L44">
        <f>SUM(L25:L43)</f>
        <v>25000</v>
      </c>
    </row>
    <row r="45" spans="12:16">
      <c r="N45" s="55">
        <v>24</v>
      </c>
      <c r="P45" s="55">
        <f>1237.5*4</f>
        <v>4950</v>
      </c>
    </row>
    <row r="46" spans="12:16">
      <c r="N46" s="55">
        <v>24</v>
      </c>
      <c r="P46" s="55">
        <f>4950+1237.5</f>
        <v>6187.5</v>
      </c>
    </row>
    <row r="47" spans="12:16">
      <c r="N47" s="55">
        <v>24</v>
      </c>
      <c r="P47" s="55">
        <f>+P46*4</f>
        <v>24750</v>
      </c>
    </row>
    <row r="48" spans="12:16">
      <c r="N48" s="55">
        <v>34</v>
      </c>
      <c r="P48" s="55">
        <v>24</v>
      </c>
    </row>
    <row r="49" spans="14:14">
      <c r="N49" s="55">
        <v>34</v>
      </c>
    </row>
    <row r="50" spans="14:14">
      <c r="N50" s="55">
        <v>42</v>
      </c>
    </row>
    <row r="51" spans="14:14">
      <c r="N51" s="55">
        <v>44</v>
      </c>
    </row>
    <row r="52" spans="14:14">
      <c r="N52" s="55">
        <v>44</v>
      </c>
    </row>
    <row r="53" spans="14:14">
      <c r="N53" s="55">
        <v>75</v>
      </c>
    </row>
    <row r="54" spans="14:14">
      <c r="N54" s="55">
        <v>75</v>
      </c>
    </row>
    <row r="55" spans="14:14">
      <c r="N55" s="55">
        <v>85</v>
      </c>
    </row>
    <row r="56" spans="14:14">
      <c r="N56" s="55">
        <v>118</v>
      </c>
    </row>
    <row r="57" spans="14:14">
      <c r="N57" s="55">
        <v>85</v>
      </c>
    </row>
    <row r="58" spans="14:14">
      <c r="N58" s="55">
        <v>140</v>
      </c>
    </row>
    <row r="59" spans="14:14">
      <c r="N59" s="55">
        <v>118</v>
      </c>
    </row>
    <row r="60" spans="14:14">
      <c r="N60" s="55">
        <v>145</v>
      </c>
    </row>
    <row r="61" spans="14:14">
      <c r="N61" s="55">
        <v>236</v>
      </c>
    </row>
    <row r="62" spans="14:14">
      <c r="N62" s="55">
        <v>219</v>
      </c>
    </row>
    <row r="63" spans="14:14">
      <c r="N63" s="55">
        <v>219</v>
      </c>
    </row>
    <row r="64" spans="14:14">
      <c r="N64" s="55">
        <v>236</v>
      </c>
    </row>
    <row r="65" spans="14:14">
      <c r="N65" s="55">
        <v>145</v>
      </c>
    </row>
    <row r="66" spans="14:14">
      <c r="N66" s="55">
        <v>20</v>
      </c>
    </row>
    <row r="67" spans="14:14">
      <c r="N67" s="55">
        <v>20</v>
      </c>
    </row>
    <row r="68" spans="14:14">
      <c r="N68" s="55">
        <v>24</v>
      </c>
    </row>
    <row r="69" spans="14:14">
      <c r="N69" s="55">
        <f>SUM(N45:N68)</f>
        <v>2230</v>
      </c>
    </row>
  </sheetData>
  <sortState xmlns:xlrd2="http://schemas.microsoft.com/office/spreadsheetml/2017/richdata2" ref="P25:P36">
    <sortCondition ref="P2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2"/>
  <sheetViews>
    <sheetView topLeftCell="A19" workbookViewId="0">
      <selection activeCell="A63" sqref="A63"/>
    </sheetView>
  </sheetViews>
  <sheetFormatPr defaultColWidth="11.42578125" defaultRowHeight="12.75"/>
  <cols>
    <col min="1" max="1" width="11.42578125" style="55"/>
  </cols>
  <sheetData>
    <row r="1" spans="1:1">
      <c r="A1" s="55">
        <v>2746.9</v>
      </c>
    </row>
    <row r="2" spans="1:1">
      <c r="A2" s="55">
        <v>1765.9</v>
      </c>
    </row>
    <row r="3" spans="1:1">
      <c r="A3" s="55">
        <f>SUM(A1:A2)</f>
        <v>4512.8</v>
      </c>
    </row>
    <row r="4" spans="1:1">
      <c r="A4" s="55">
        <v>487.2</v>
      </c>
    </row>
    <row r="6" spans="1:1">
      <c r="A6" s="55">
        <v>1500.02</v>
      </c>
    </row>
    <row r="7" spans="1:1">
      <c r="A7" s="55">
        <v>812</v>
      </c>
    </row>
    <row r="8" spans="1:1">
      <c r="A8" s="55">
        <v>1399</v>
      </c>
    </row>
    <row r="9" spans="1:1">
      <c r="A9" s="55">
        <v>2700</v>
      </c>
    </row>
    <row r="10" spans="1:1">
      <c r="A10" s="55">
        <f>SUM(A6:A9)</f>
        <v>6411.02</v>
      </c>
    </row>
    <row r="11" spans="1:1">
      <c r="A11" s="55">
        <v>388.98</v>
      </c>
    </row>
    <row r="12" spans="1:1">
      <c r="A12" s="55">
        <f>SUM(A10:A11)</f>
        <v>6800</v>
      </c>
    </row>
    <row r="14" spans="1:1">
      <c r="A14" s="55">
        <v>86</v>
      </c>
    </row>
    <row r="15" spans="1:1">
      <c r="A15" s="55">
        <v>72</v>
      </c>
    </row>
    <row r="16" spans="1:1">
      <c r="A16" s="55">
        <v>72</v>
      </c>
    </row>
    <row r="17" spans="1:1">
      <c r="A17" s="55">
        <f>SUM(A14:A16)</f>
        <v>230</v>
      </c>
    </row>
    <row r="18" spans="1:1">
      <c r="A18" s="55">
        <v>6000</v>
      </c>
    </row>
    <row r="19" spans="1:1">
      <c r="A19" s="55">
        <f>+A18-A17</f>
        <v>5770</v>
      </c>
    </row>
    <row r="22" spans="1:1">
      <c r="A22" s="55">
        <v>477</v>
      </c>
    </row>
    <row r="23" spans="1:1">
      <c r="A23" s="55">
        <v>922.2</v>
      </c>
    </row>
    <row r="24" spans="1:1">
      <c r="A24" s="55">
        <v>12728.99</v>
      </c>
    </row>
    <row r="25" spans="1:1">
      <c r="A25" s="55">
        <v>5799.98</v>
      </c>
    </row>
    <row r="26" spans="1:1">
      <c r="A26" s="55">
        <f>SUM(A22:A25)</f>
        <v>19928.169999999998</v>
      </c>
    </row>
    <row r="27" spans="1:1">
      <c r="A27" s="55">
        <v>20000</v>
      </c>
    </row>
    <row r="28" spans="1:1">
      <c r="A28" s="55">
        <f>+A27-A26</f>
        <v>71.830000000001746</v>
      </c>
    </row>
    <row r="30" spans="1:1">
      <c r="A30" s="55">
        <v>1000</v>
      </c>
    </row>
    <row r="31" spans="1:1">
      <c r="A31" s="55">
        <v>1500.2</v>
      </c>
    </row>
    <row r="32" spans="1:1">
      <c r="A32" s="55">
        <v>2058.35</v>
      </c>
    </row>
    <row r="33" spans="1:1">
      <c r="A33" s="55">
        <v>2000.37</v>
      </c>
    </row>
    <row r="34" spans="1:1">
      <c r="A34" s="55">
        <v>1700.17</v>
      </c>
    </row>
    <row r="35" spans="1:1">
      <c r="A35" s="55">
        <v>4000</v>
      </c>
    </row>
    <row r="36" spans="1:1">
      <c r="A36" s="55">
        <v>4000</v>
      </c>
    </row>
    <row r="37" spans="1:1">
      <c r="A37" s="55">
        <v>4500</v>
      </c>
    </row>
    <row r="38" spans="1:1">
      <c r="A38" s="55">
        <v>1979.61</v>
      </c>
    </row>
    <row r="39" spans="1:1">
      <c r="A39" s="55">
        <v>1990.14</v>
      </c>
    </row>
    <row r="40" spans="1:1">
      <c r="A40" s="55">
        <v>271.16000000000003</v>
      </c>
    </row>
    <row r="43" spans="1:1">
      <c r="A43" s="55">
        <v>3600</v>
      </c>
    </row>
    <row r="44" spans="1:1">
      <c r="A44" s="55">
        <v>3484.42</v>
      </c>
    </row>
    <row r="45" spans="1:1">
      <c r="A45" s="55">
        <f>+A43-A44</f>
        <v>115.57999999999993</v>
      </c>
    </row>
    <row r="47" spans="1:1">
      <c r="A47" s="55">
        <v>8000</v>
      </c>
    </row>
    <row r="48" spans="1:1">
      <c r="A48" s="55">
        <v>3394.72</v>
      </c>
    </row>
    <row r="49" spans="1:1">
      <c r="A49" s="55">
        <v>459</v>
      </c>
    </row>
    <row r="50" spans="1:1">
      <c r="A50" s="55">
        <v>2964</v>
      </c>
    </row>
    <row r="51" spans="1:1">
      <c r="A51" s="55">
        <f>SUM(A48:A50)</f>
        <v>6817.7199999999993</v>
      </c>
    </row>
    <row r="52" spans="1:1">
      <c r="A52" s="55">
        <f>+A47-A51</f>
        <v>1182.2800000000007</v>
      </c>
    </row>
    <row r="55" spans="1:1">
      <c r="A55" s="55">
        <v>120000</v>
      </c>
    </row>
    <row r="56" spans="1:1">
      <c r="A56" s="55">
        <v>43597.440000000002</v>
      </c>
    </row>
    <row r="57" spans="1:1">
      <c r="A57" s="55">
        <f>+A55-A56</f>
        <v>76402.559999999998</v>
      </c>
    </row>
    <row r="59" spans="1:1">
      <c r="A59" s="55">
        <v>1740</v>
      </c>
    </row>
    <row r="60" spans="1:1">
      <c r="A60" s="55">
        <v>1740</v>
      </c>
    </row>
    <row r="61" spans="1:1">
      <c r="A61" s="55">
        <v>1740</v>
      </c>
    </row>
    <row r="62" spans="1:1">
      <c r="A62" s="55">
        <f>SUM(A59:A61)</f>
        <v>5220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I.N.A.H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I.N.A.H</dc:creator>
  <cp:keywords/>
  <dc:description/>
  <cp:lastModifiedBy>Raul Martinez Navarro</cp:lastModifiedBy>
  <cp:revision/>
  <dcterms:created xsi:type="dcterms:W3CDTF">2002-07-18T20:02:32Z</dcterms:created>
  <dcterms:modified xsi:type="dcterms:W3CDTF">2025-10-17T17:08:04Z</dcterms:modified>
  <cp:category/>
  <cp:contentStatus/>
</cp:coreProperties>
</file>